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5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<sst xmlns="http://schemas.openxmlformats.org/spreadsheetml/2006/main" count="123" uniqueCount="29">
  <si>
    <t>Smolov Squat Routine  -- Automatic Calculator</t>
  </si>
  <si>
    <t>Current Squat Max</t>
  </si>
  <si>
    <t>Weeks 1 and 2</t>
  </si>
  <si>
    <t>Weight</t>
  </si>
  <si>
    <t>Sets</t>
  </si>
  <si>
    <t>Reps</t>
  </si>
  <si>
    <t>Day 1</t>
  </si>
  <si>
    <t>Day 2</t>
  </si>
  <si>
    <t>Day 3</t>
  </si>
  <si>
    <t>70%x5x4 75%x3 80%x2x2 90%x1</t>
  </si>
  <si>
    <t>Weeks 3 through 6</t>
  </si>
  <si>
    <t>Monday</t>
  </si>
  <si>
    <t>Wednesday</t>
  </si>
  <si>
    <t>Friday</t>
  </si>
  <si>
    <t>Saturday</t>
  </si>
  <si>
    <t>Week 3</t>
  </si>
  <si>
    <t>Week 4</t>
  </si>
  <si>
    <t>Week 5</t>
  </si>
  <si>
    <t>Week 6</t>
  </si>
  <si>
    <t>REST</t>
  </si>
  <si>
    <t>NEAR MAX SINGLE</t>
  </si>
  <si>
    <t xml:space="preserve">Weeks 7-8 </t>
  </si>
  <si>
    <r>
      <t xml:space="preserve"> </t>
    </r>
    <r>
      <rPr>
        <sz val="10"/>
        <rFont val="Arial"/>
        <family val="2"/>
      </rPr>
      <t xml:space="preserve">2 week switching program geared toward developing speed: plyometrics, jumps, compensatory acceleration, etc </t>
    </r>
  </si>
  <si>
    <t>Week 9</t>
  </si>
  <si>
    <t>Week 10</t>
  </si>
  <si>
    <t>Week 11</t>
  </si>
  <si>
    <t>Week 12</t>
  </si>
  <si>
    <t>Week 13</t>
  </si>
  <si>
    <t>Meet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</si>
</sst>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Lucida Sans Unico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1" fillId="0" borderId="0" xfId="19" applyFont="1" applyAlignment="1">
      <alignment horizontal="right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molovroutin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8">
      <selection activeCell="J30" sqref="J30"/>
    </sheetView>
  </sheetViews>
  <sheetFormatPr defaultColWidth="9.140625" defaultRowHeight="12.75"/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3" t="s">
        <v>1</v>
      </c>
      <c r="B3" s="4">
        <v>325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" t="s">
        <v>2</v>
      </c>
      <c r="B5" s="1" t="s">
        <v>3</v>
      </c>
      <c r="C5" s="1" t="s">
        <v>4</v>
      </c>
      <c r="D5" s="1" t="s">
        <v>5</v>
      </c>
      <c r="E5" s="1"/>
      <c r="F5" s="1" t="s">
        <v>3</v>
      </c>
      <c r="G5" s="1" t="s">
        <v>4</v>
      </c>
      <c r="H5" s="1" t="s">
        <v>5</v>
      </c>
      <c r="I5" s="1"/>
      <c r="J5" s="1" t="s">
        <v>3</v>
      </c>
      <c r="K5" s="1" t="s">
        <v>4</v>
      </c>
      <c r="L5" s="1" t="s">
        <v>5</v>
      </c>
      <c r="M5" s="1"/>
      <c r="N5" s="1" t="s">
        <v>3</v>
      </c>
      <c r="O5" s="1" t="s">
        <v>4</v>
      </c>
      <c r="P5" s="1" t="s">
        <v>5</v>
      </c>
      <c r="Q5" s="1"/>
      <c r="R5" s="1"/>
      <c r="S5" s="1"/>
      <c r="T5" s="1"/>
    </row>
    <row r="6" spans="1:20" ht="12.75">
      <c r="A6" s="2" t="s">
        <v>6</v>
      </c>
      <c r="B6" s="5">
        <f>PRODUCT(B3,0.65)</f>
        <v>211.25</v>
      </c>
      <c r="C6" s="2">
        <v>3</v>
      </c>
      <c r="D6" s="2">
        <v>8</v>
      </c>
      <c r="E6" s="2"/>
      <c r="F6" s="5">
        <f>PRODUCT(B3,0.7)</f>
        <v>227.50000000000003</v>
      </c>
      <c r="G6" s="6">
        <v>1</v>
      </c>
      <c r="H6" s="6">
        <v>5</v>
      </c>
      <c r="I6" s="6"/>
      <c r="J6" s="5">
        <f>PRODUCT(B3,0.75)</f>
        <v>243.75</v>
      </c>
      <c r="K6" s="6">
        <v>2</v>
      </c>
      <c r="L6" s="6">
        <v>2</v>
      </c>
      <c r="M6" s="6"/>
      <c r="N6" s="5">
        <f>PRODUCT(B3,0.8)</f>
        <v>260</v>
      </c>
      <c r="O6" s="2">
        <v>1</v>
      </c>
      <c r="P6" s="2">
        <v>1</v>
      </c>
      <c r="Q6" s="2"/>
      <c r="R6" s="2"/>
      <c r="S6" s="2"/>
      <c r="T6" s="2"/>
    </row>
    <row r="7" spans="1:20" ht="12.75">
      <c r="A7" s="2" t="s">
        <v>7</v>
      </c>
      <c r="B7" s="5">
        <f>PRODUCT(B3,0.65)</f>
        <v>211.25</v>
      </c>
      <c r="C7" s="2">
        <v>3</v>
      </c>
      <c r="D7" s="2">
        <v>8</v>
      </c>
      <c r="E7" s="2"/>
      <c r="F7" s="5">
        <f>PRODUCT(B3,0.7)</f>
        <v>227.50000000000003</v>
      </c>
      <c r="G7" s="6">
        <v>1</v>
      </c>
      <c r="H7" s="6">
        <v>5</v>
      </c>
      <c r="I7" s="6"/>
      <c r="J7" s="5">
        <f>PRODUCT(B3,0.75)</f>
        <v>243.75</v>
      </c>
      <c r="K7" s="6">
        <v>2</v>
      </c>
      <c r="L7" s="6">
        <v>2</v>
      </c>
      <c r="M7" s="6"/>
      <c r="N7" s="5">
        <f>PRODUCT(B3,0.8)</f>
        <v>260</v>
      </c>
      <c r="O7" s="2">
        <v>1</v>
      </c>
      <c r="P7" s="2">
        <v>1</v>
      </c>
      <c r="Q7" s="2"/>
      <c r="R7" s="2"/>
      <c r="S7" s="2"/>
      <c r="T7" s="2"/>
    </row>
    <row r="8" spans="1:20" ht="12.75">
      <c r="A8" s="2" t="s">
        <v>8</v>
      </c>
      <c r="B8" s="5">
        <f>PRODUCT(B3,0.7)</f>
        <v>227.50000000000003</v>
      </c>
      <c r="C8" s="2">
        <v>4</v>
      </c>
      <c r="D8" s="2">
        <v>5</v>
      </c>
      <c r="E8" s="2"/>
      <c r="F8" s="5">
        <f>PRODUCT(B3,0.75)</f>
        <v>243.75</v>
      </c>
      <c r="G8" s="6">
        <v>1</v>
      </c>
      <c r="H8" s="6">
        <v>3</v>
      </c>
      <c r="I8" s="6"/>
      <c r="J8" s="5">
        <f>PRODUCT(B3,0.8)</f>
        <v>260</v>
      </c>
      <c r="K8" s="6">
        <v>2</v>
      </c>
      <c r="L8" s="6">
        <v>2</v>
      </c>
      <c r="M8" s="6"/>
      <c r="N8" s="5">
        <f>PRODUCT(B3,0.9)</f>
        <v>292.5</v>
      </c>
      <c r="O8" s="2">
        <v>1</v>
      </c>
      <c r="P8" s="2">
        <v>1</v>
      </c>
      <c r="Q8" s="2"/>
      <c r="R8" s="2"/>
      <c r="S8" s="2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7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" t="s">
        <v>10</v>
      </c>
      <c r="B13" s="1" t="s">
        <v>11</v>
      </c>
      <c r="C13" s="1"/>
      <c r="D13" s="1"/>
      <c r="E13" s="1"/>
      <c r="F13" s="1" t="s">
        <v>12</v>
      </c>
      <c r="G13" s="1"/>
      <c r="H13" s="1"/>
      <c r="I13" s="1"/>
      <c r="J13" s="1" t="s">
        <v>13</v>
      </c>
      <c r="K13" s="1"/>
      <c r="L13" s="1"/>
      <c r="M13" s="1"/>
      <c r="N13" s="1" t="s">
        <v>14</v>
      </c>
      <c r="O13" s="2"/>
      <c r="P13" s="2"/>
      <c r="Q13" s="2"/>
      <c r="R13" s="2"/>
      <c r="S13" s="2"/>
      <c r="T13" s="2"/>
    </row>
    <row r="14" spans="1:20" ht="12.75">
      <c r="A14" s="2"/>
      <c r="B14" s="1" t="s">
        <v>3</v>
      </c>
      <c r="C14" s="1" t="s">
        <v>4</v>
      </c>
      <c r="D14" s="1" t="s">
        <v>5</v>
      </c>
      <c r="E14" s="1"/>
      <c r="F14" s="1" t="s">
        <v>3</v>
      </c>
      <c r="G14" s="1" t="s">
        <v>4</v>
      </c>
      <c r="H14" s="1" t="s">
        <v>5</v>
      </c>
      <c r="I14" s="1"/>
      <c r="J14" s="1" t="s">
        <v>3</v>
      </c>
      <c r="K14" s="1" t="s">
        <v>4</v>
      </c>
      <c r="L14" s="1" t="s">
        <v>5</v>
      </c>
      <c r="M14" s="1"/>
      <c r="N14" s="1" t="s">
        <v>3</v>
      </c>
      <c r="O14" s="1" t="s">
        <v>4</v>
      </c>
      <c r="P14" s="1" t="s">
        <v>5</v>
      </c>
      <c r="Q14" s="2"/>
      <c r="R14" s="2"/>
      <c r="S14" s="2"/>
      <c r="T14" s="2"/>
    </row>
    <row r="15" spans="1:20" ht="12.75">
      <c r="A15" s="2" t="s">
        <v>15</v>
      </c>
      <c r="B15" s="8">
        <f>PRODUCT(B3,0.7)</f>
        <v>227.50000000000003</v>
      </c>
      <c r="C15" s="2">
        <v>4</v>
      </c>
      <c r="D15" s="2">
        <v>9</v>
      </c>
      <c r="E15" s="2"/>
      <c r="F15" s="8">
        <f>PRODUCT(B3,0.75)</f>
        <v>243.75</v>
      </c>
      <c r="G15" s="2">
        <v>5</v>
      </c>
      <c r="H15" s="2">
        <v>7</v>
      </c>
      <c r="I15" s="2"/>
      <c r="J15" s="5">
        <f>PRODUCT(B3,0.8)</f>
        <v>260</v>
      </c>
      <c r="K15" s="2">
        <v>7</v>
      </c>
      <c r="L15" s="2">
        <v>5</v>
      </c>
      <c r="M15" s="2"/>
      <c r="N15" s="5">
        <f>PRODUCT(B3,0.85)</f>
        <v>276.25</v>
      </c>
      <c r="O15" s="2">
        <v>10</v>
      </c>
      <c r="P15" s="2">
        <v>3</v>
      </c>
      <c r="Q15" s="2"/>
      <c r="R15" s="2"/>
      <c r="S15" s="2"/>
      <c r="T15" s="2"/>
    </row>
    <row r="16" spans="1:20" ht="12.75">
      <c r="A16" s="2" t="s">
        <v>16</v>
      </c>
      <c r="B16" s="8">
        <f>PRODUCT(B3,0.7)+PRODUCT(10,2.2046)</f>
        <v>249.54600000000002</v>
      </c>
      <c r="C16" s="2">
        <v>4</v>
      </c>
      <c r="D16" s="2">
        <v>9</v>
      </c>
      <c r="E16" s="2"/>
      <c r="F16" s="8">
        <f>PRODUCT(B3,0.75)+PRODUCT(10,2.2046)</f>
        <v>265.796</v>
      </c>
      <c r="G16" s="2">
        <v>5</v>
      </c>
      <c r="H16" s="2">
        <v>7</v>
      </c>
      <c r="I16" s="2"/>
      <c r="J16" s="8">
        <f>PRODUCT(B3,0.8)+PRODUCT(10,2.2046)</f>
        <v>282.046</v>
      </c>
      <c r="K16" s="2">
        <v>7</v>
      </c>
      <c r="L16" s="2">
        <v>5</v>
      </c>
      <c r="M16" s="2"/>
      <c r="N16" s="8">
        <f>PRODUCT(B3,0.85)+PRODUCT(10,2.2046)</f>
        <v>298.296</v>
      </c>
      <c r="O16" s="2">
        <v>10</v>
      </c>
      <c r="P16" s="2">
        <v>3</v>
      </c>
      <c r="Q16" s="2"/>
      <c r="R16" s="2"/>
      <c r="S16" s="2"/>
      <c r="T16" s="2"/>
    </row>
    <row r="17" spans="1:20" ht="12.75">
      <c r="A17" s="6" t="s">
        <v>17</v>
      </c>
      <c r="B17" s="8">
        <f>PRODUCT(B3,0.7)+PRODUCT(15,2.2046)</f>
        <v>260.56899999999996</v>
      </c>
      <c r="C17" s="2">
        <v>4</v>
      </c>
      <c r="D17" s="2">
        <v>9</v>
      </c>
      <c r="E17" s="2"/>
      <c r="F17" s="8">
        <f>PRODUCT(B3,0.75)+PRODUCT(15,2.2046)</f>
        <v>276.819</v>
      </c>
      <c r="G17" s="2">
        <v>5</v>
      </c>
      <c r="H17" s="2">
        <v>7</v>
      </c>
      <c r="I17" s="2"/>
      <c r="J17" s="8">
        <f>PRODUCT(B3,0.8)+PRODUCT(15,2.2046)</f>
        <v>293.069</v>
      </c>
      <c r="K17" s="2">
        <v>7</v>
      </c>
      <c r="L17" s="2">
        <v>5</v>
      </c>
      <c r="M17" s="2"/>
      <c r="N17" s="8">
        <f>PRODUCT(B3,0.85)+PRODUCT(15,2.2046)</f>
        <v>309.319</v>
      </c>
      <c r="O17" s="2">
        <v>10</v>
      </c>
      <c r="P17" s="2">
        <v>3</v>
      </c>
      <c r="Q17" s="2"/>
      <c r="R17" s="2"/>
      <c r="S17" s="2"/>
      <c r="T17" s="2"/>
    </row>
    <row r="18" spans="1:20" ht="12.75">
      <c r="A18" s="2" t="s">
        <v>18</v>
      </c>
      <c r="B18" s="8" t="s">
        <v>19</v>
      </c>
      <c r="C18" s="8"/>
      <c r="D18" s="8"/>
      <c r="E18" s="8"/>
      <c r="F18" s="8" t="s">
        <v>19</v>
      </c>
      <c r="G18" s="8"/>
      <c r="H18" s="8"/>
      <c r="I18" s="8"/>
      <c r="J18" s="8" t="s">
        <v>20</v>
      </c>
      <c r="K18" s="8"/>
      <c r="L18" s="8"/>
      <c r="M18" s="8"/>
      <c r="N18" s="8" t="s">
        <v>20</v>
      </c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9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10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 t="s">
        <v>23</v>
      </c>
      <c r="B24" s="1" t="s">
        <v>3</v>
      </c>
      <c r="C24" s="1" t="s">
        <v>4</v>
      </c>
      <c r="D24" s="1" t="s">
        <v>5</v>
      </c>
      <c r="E24" s="1"/>
      <c r="F24" s="1" t="s">
        <v>3</v>
      </c>
      <c r="G24" s="1" t="s">
        <v>4</v>
      </c>
      <c r="H24" s="1" t="s">
        <v>5</v>
      </c>
      <c r="I24" s="1"/>
      <c r="J24" s="1" t="s">
        <v>3</v>
      </c>
      <c r="K24" s="1" t="s">
        <v>4</v>
      </c>
      <c r="L24" s="1" t="s">
        <v>5</v>
      </c>
      <c r="M24" s="1"/>
      <c r="N24" s="1" t="s">
        <v>3</v>
      </c>
      <c r="O24" s="1" t="s">
        <v>4</v>
      </c>
      <c r="P24" s="1" t="s">
        <v>5</v>
      </c>
      <c r="Q24" s="2"/>
      <c r="R24" s="1" t="s">
        <v>3</v>
      </c>
      <c r="S24" s="1" t="s">
        <v>4</v>
      </c>
      <c r="T24" s="1" t="s">
        <v>5</v>
      </c>
    </row>
    <row r="25" spans="1:20" ht="12.75">
      <c r="A25" s="2" t="s">
        <v>11</v>
      </c>
      <c r="B25" s="8">
        <f>PRODUCT(B3,0.65)</f>
        <v>211.25</v>
      </c>
      <c r="C25" s="2">
        <v>1</v>
      </c>
      <c r="D25" s="2">
        <v>3</v>
      </c>
      <c r="E25" s="2"/>
      <c r="F25" s="8">
        <f>PRODUCT(B3,0.755)</f>
        <v>245.375</v>
      </c>
      <c r="G25" s="2">
        <v>1</v>
      </c>
      <c r="H25" s="2">
        <v>4</v>
      </c>
      <c r="I25" s="2"/>
      <c r="J25" s="8">
        <f>PRODUCT(B3,0.85)</f>
        <v>276.25</v>
      </c>
      <c r="K25" s="2">
        <v>3</v>
      </c>
      <c r="L25" s="2">
        <v>4</v>
      </c>
      <c r="M25" s="2"/>
      <c r="N25" s="8">
        <f>PRODUCT(B3,0.85)</f>
        <v>276.25</v>
      </c>
      <c r="O25" s="2">
        <v>1</v>
      </c>
      <c r="P25" s="2">
        <v>5</v>
      </c>
      <c r="Q25" s="2"/>
      <c r="R25" s="2"/>
      <c r="S25" s="2"/>
      <c r="T25" s="2"/>
    </row>
    <row r="26" spans="1:20" ht="12.75">
      <c r="A26" s="2" t="s">
        <v>12</v>
      </c>
      <c r="B26" s="8">
        <f>PRODUCT(B3,0.6)</f>
        <v>195</v>
      </c>
      <c r="C26" s="2">
        <v>1</v>
      </c>
      <c r="D26" s="2">
        <v>3</v>
      </c>
      <c r="E26" s="2"/>
      <c r="F26" s="8">
        <f>PRODUCT(B3,0.7)</f>
        <v>227.50000000000003</v>
      </c>
      <c r="G26" s="2"/>
      <c r="H26" s="2">
        <v>3</v>
      </c>
      <c r="I26" s="2"/>
      <c r="J26" s="8">
        <f>PRODUCT(B3,0.8)</f>
        <v>260</v>
      </c>
      <c r="K26" s="2"/>
      <c r="L26" s="2">
        <v>4</v>
      </c>
      <c r="M26" s="2"/>
      <c r="N26" s="8">
        <f>PRODUCT(B3,0.9)</f>
        <v>292.5</v>
      </c>
      <c r="O26" s="2">
        <v>1</v>
      </c>
      <c r="P26" s="2">
        <v>3</v>
      </c>
      <c r="Q26" s="2"/>
      <c r="R26" s="8">
        <f>PRODUCT(B3,0.85)</f>
        <v>276.25</v>
      </c>
      <c r="S26" s="2">
        <v>2</v>
      </c>
      <c r="T26" s="2">
        <v>5</v>
      </c>
    </row>
    <row r="27" spans="1:20" ht="12.75">
      <c r="A27" s="2" t="s">
        <v>14</v>
      </c>
      <c r="B27" s="8">
        <f>PRODUCT(B3,0.65)</f>
        <v>211.25</v>
      </c>
      <c r="C27" s="2">
        <v>1</v>
      </c>
      <c r="D27" s="2">
        <v>4</v>
      </c>
      <c r="E27" s="2"/>
      <c r="F27" s="8">
        <f>PRODUCT(B3,0.7)</f>
        <v>227.50000000000003</v>
      </c>
      <c r="G27" s="2">
        <v>1</v>
      </c>
      <c r="H27" s="2">
        <v>4</v>
      </c>
      <c r="I27" s="2"/>
      <c r="J27" s="8">
        <f>PRODUCT(B3,0.8)</f>
        <v>260</v>
      </c>
      <c r="K27" s="2">
        <v>5</v>
      </c>
      <c r="L27" s="2">
        <v>4</v>
      </c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1" t="s">
        <v>24</v>
      </c>
      <c r="B29" s="1" t="s">
        <v>3</v>
      </c>
      <c r="C29" s="1" t="s">
        <v>4</v>
      </c>
      <c r="D29" s="1" t="s">
        <v>5</v>
      </c>
      <c r="E29" s="1"/>
      <c r="F29" s="1" t="s">
        <v>3</v>
      </c>
      <c r="G29" s="1" t="s">
        <v>4</v>
      </c>
      <c r="H29" s="1" t="s">
        <v>5</v>
      </c>
      <c r="I29" s="1"/>
      <c r="J29" s="1" t="s">
        <v>3</v>
      </c>
      <c r="K29" s="1" t="s">
        <v>4</v>
      </c>
      <c r="L29" s="1" t="s">
        <v>5</v>
      </c>
      <c r="M29" s="1"/>
      <c r="N29" s="1" t="s">
        <v>3</v>
      </c>
      <c r="O29" s="1" t="s">
        <v>4</v>
      </c>
      <c r="P29" s="1" t="s">
        <v>5</v>
      </c>
      <c r="Q29" s="1"/>
      <c r="R29" s="1" t="s">
        <v>3</v>
      </c>
      <c r="S29" s="1" t="s">
        <v>4</v>
      </c>
      <c r="T29" s="1" t="s">
        <v>5</v>
      </c>
    </row>
    <row r="30" spans="1:20" ht="12.75">
      <c r="A30" s="2" t="s">
        <v>11</v>
      </c>
      <c r="B30" s="8">
        <f>PRODUCT(B3,0.6)</f>
        <v>195</v>
      </c>
      <c r="C30" s="2">
        <v>1</v>
      </c>
      <c r="D30" s="2">
        <v>4</v>
      </c>
      <c r="E30" s="2"/>
      <c r="F30" s="8">
        <f>PRODUCT(B3,0.7)</f>
        <v>227.50000000000003</v>
      </c>
      <c r="G30" s="2">
        <v>1</v>
      </c>
      <c r="H30" s="2">
        <v>4</v>
      </c>
      <c r="I30" s="2"/>
      <c r="J30" s="8">
        <f>PRODUCT(B3,0.8)</f>
        <v>260</v>
      </c>
      <c r="K30" s="2">
        <v>1</v>
      </c>
      <c r="L30" s="2">
        <v>4</v>
      </c>
      <c r="M30" s="2"/>
      <c r="N30" s="8">
        <f>PRODUCT(B3,0.9)</f>
        <v>292.5</v>
      </c>
      <c r="O30" s="2">
        <v>1</v>
      </c>
      <c r="P30" s="2">
        <v>3</v>
      </c>
      <c r="Q30" s="2"/>
      <c r="R30" s="8">
        <f>PRODUCT(B3,0.9)</f>
        <v>292.5</v>
      </c>
      <c r="S30" s="2">
        <v>2</v>
      </c>
      <c r="T30" s="2">
        <v>4</v>
      </c>
    </row>
    <row r="31" spans="1:20" ht="12.75">
      <c r="A31" s="2" t="s">
        <v>12</v>
      </c>
      <c r="B31" s="8">
        <f>PRODUCT(B3,0.65)</f>
        <v>211.25</v>
      </c>
      <c r="C31" s="2">
        <v>1</v>
      </c>
      <c r="D31" s="2">
        <v>3</v>
      </c>
      <c r="E31" s="2"/>
      <c r="F31" s="8">
        <f>PRODUCT(B3,0.75)</f>
        <v>243.75</v>
      </c>
      <c r="G31" s="2">
        <v>1</v>
      </c>
      <c r="H31" s="2">
        <v>3</v>
      </c>
      <c r="I31" s="2"/>
      <c r="J31" s="8">
        <f>PRODUCT(B3,0.85)</f>
        <v>276.25</v>
      </c>
      <c r="K31" s="2">
        <v>1</v>
      </c>
      <c r="L31" s="2">
        <v>3</v>
      </c>
      <c r="M31" s="2"/>
      <c r="N31" s="8">
        <f>PRODUCT(B3,0.9)</f>
        <v>292.5</v>
      </c>
      <c r="O31" s="2">
        <v>3</v>
      </c>
      <c r="P31" s="2">
        <v>3</v>
      </c>
      <c r="Q31" s="2"/>
      <c r="R31" s="8">
        <f>PRODUCT(B3,0.95)</f>
        <v>308.75</v>
      </c>
      <c r="S31" s="2">
        <v>1</v>
      </c>
      <c r="T31" s="2">
        <v>3</v>
      </c>
    </row>
    <row r="32" spans="1:20" ht="12.75">
      <c r="A32" s="2" t="s">
        <v>14</v>
      </c>
      <c r="B32" s="8">
        <f>PRODUCT(B3,0.65)</f>
        <v>211.25</v>
      </c>
      <c r="C32" s="2">
        <v>1</v>
      </c>
      <c r="D32" s="2">
        <v>3</v>
      </c>
      <c r="E32" s="2"/>
      <c r="F32" s="8">
        <f>PRODUCT(B3,0.75)</f>
        <v>243.75</v>
      </c>
      <c r="G32" s="2">
        <v>1</v>
      </c>
      <c r="H32" s="2">
        <v>3</v>
      </c>
      <c r="I32" s="2"/>
      <c r="J32" s="8">
        <f>PRODUCT(B3,0.85)</f>
        <v>276.25</v>
      </c>
      <c r="K32" s="2">
        <v>1</v>
      </c>
      <c r="L32" s="2">
        <v>4</v>
      </c>
      <c r="M32" s="2"/>
      <c r="N32" s="8">
        <f>PRODUCT(B3,0.9)</f>
        <v>292.5</v>
      </c>
      <c r="O32" s="2">
        <v>4</v>
      </c>
      <c r="P32" s="2">
        <v>5</v>
      </c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1" t="s">
        <v>25</v>
      </c>
      <c r="B34" s="1" t="s">
        <v>3</v>
      </c>
      <c r="C34" s="1" t="s">
        <v>4</v>
      </c>
      <c r="D34" s="1" t="s">
        <v>5</v>
      </c>
      <c r="E34" s="1"/>
      <c r="F34" s="1" t="s">
        <v>3</v>
      </c>
      <c r="G34" s="1" t="s">
        <v>4</v>
      </c>
      <c r="H34" s="1" t="s">
        <v>5</v>
      </c>
      <c r="I34" s="1"/>
      <c r="J34" s="1" t="s">
        <v>3</v>
      </c>
      <c r="K34" s="1" t="s">
        <v>4</v>
      </c>
      <c r="L34" s="1" t="s">
        <v>5</v>
      </c>
      <c r="M34" s="1"/>
      <c r="N34" s="1" t="s">
        <v>3</v>
      </c>
      <c r="O34" s="1" t="s">
        <v>4</v>
      </c>
      <c r="P34" s="1" t="s">
        <v>5</v>
      </c>
      <c r="Q34" s="1"/>
      <c r="R34" s="1"/>
      <c r="S34" s="1"/>
      <c r="T34" s="1"/>
    </row>
    <row r="35" spans="1:20" ht="12.75">
      <c r="A35" s="2" t="s">
        <v>11</v>
      </c>
      <c r="B35" s="8">
        <f>PRODUCT(B3,0.6)</f>
        <v>195.00000000000003</v>
      </c>
      <c r="C35" s="2">
        <v>1</v>
      </c>
      <c r="D35" s="2">
        <v>3</v>
      </c>
      <c r="E35" s="2"/>
      <c r="F35" s="8">
        <f>PRODUCT(B3,0.7)</f>
        <v>227.50000000000003</v>
      </c>
      <c r="G35" s="2">
        <v>1</v>
      </c>
      <c r="H35" s="2">
        <v>3</v>
      </c>
      <c r="I35" s="2"/>
      <c r="J35" s="8">
        <f>PRODUCT(B3,0.8)</f>
        <v>260</v>
      </c>
      <c r="K35" s="2">
        <v>1</v>
      </c>
      <c r="L35" s="2">
        <v>3</v>
      </c>
      <c r="M35" s="2"/>
      <c r="N35" s="8">
        <f>PRODUCT(B3,0.9)</f>
        <v>292.5</v>
      </c>
      <c r="O35" s="2">
        <v>5</v>
      </c>
      <c r="P35" s="2">
        <v>5</v>
      </c>
      <c r="Q35" s="2"/>
      <c r="R35" s="2"/>
      <c r="S35" s="2"/>
      <c r="T35" s="2"/>
    </row>
    <row r="36" spans="1:20" ht="12.75">
      <c r="A36" s="2" t="s">
        <v>12</v>
      </c>
      <c r="B36" s="8">
        <f>PRODUCT(B3,0.6)</f>
        <v>195.00000000000003</v>
      </c>
      <c r="C36" s="2">
        <v>1</v>
      </c>
      <c r="D36" s="2">
        <v>3</v>
      </c>
      <c r="E36" s="2"/>
      <c r="F36" s="8">
        <f>PRODUCT(B3,0.7)</f>
        <v>227.50000000000003</v>
      </c>
      <c r="G36" s="2">
        <v>1</v>
      </c>
      <c r="H36" s="2">
        <v>3</v>
      </c>
      <c r="I36" s="2"/>
      <c r="J36" s="8">
        <f>PRODUCT(B3,0.8)</f>
        <v>260</v>
      </c>
      <c r="K36" s="2">
        <v>1</v>
      </c>
      <c r="L36" s="2">
        <v>3</v>
      </c>
      <c r="M36" s="2"/>
      <c r="N36" s="8">
        <f>PRODUCT(B3,0.95)</f>
        <v>308.75</v>
      </c>
      <c r="O36" s="2">
        <v>2</v>
      </c>
      <c r="P36" s="2">
        <v>3</v>
      </c>
      <c r="Q36" s="2"/>
      <c r="R36" s="2"/>
      <c r="S36" s="2"/>
      <c r="T36" s="2"/>
    </row>
    <row r="37" spans="1:20" ht="12.75">
      <c r="A37" s="2" t="s">
        <v>14</v>
      </c>
      <c r="B37" s="8">
        <f>PRODUCT(B3,0.65)</f>
        <v>211.25</v>
      </c>
      <c r="C37" s="2">
        <v>1</v>
      </c>
      <c r="D37" s="2">
        <v>3</v>
      </c>
      <c r="E37" s="2"/>
      <c r="F37" s="8">
        <f>PRODUCT(B3,0.75)</f>
        <v>243.75</v>
      </c>
      <c r="G37" s="2">
        <v>1</v>
      </c>
      <c r="H37" s="2">
        <v>3</v>
      </c>
      <c r="I37" s="2"/>
      <c r="J37" s="8">
        <f>PRODUCT(B3,0.85)</f>
        <v>276.25</v>
      </c>
      <c r="K37" s="2">
        <v>1</v>
      </c>
      <c r="L37" s="2">
        <v>3</v>
      </c>
      <c r="M37" s="2"/>
      <c r="N37" s="8">
        <f>PRODUCT(B3,0.95)</f>
        <v>308.75</v>
      </c>
      <c r="O37" s="2">
        <v>4</v>
      </c>
      <c r="P37" s="2">
        <v>3</v>
      </c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1" t="s">
        <v>26</v>
      </c>
      <c r="B39" s="1" t="s">
        <v>3</v>
      </c>
      <c r="C39" s="1" t="s">
        <v>4</v>
      </c>
      <c r="D39" s="1" t="s">
        <v>5</v>
      </c>
      <c r="E39" s="1"/>
      <c r="F39" s="1" t="s">
        <v>3</v>
      </c>
      <c r="G39" s="1" t="s">
        <v>4</v>
      </c>
      <c r="H39" s="1" t="s">
        <v>5</v>
      </c>
      <c r="I39" s="1"/>
      <c r="J39" s="1" t="s">
        <v>3</v>
      </c>
      <c r="K39" s="1" t="s">
        <v>4</v>
      </c>
      <c r="L39" s="1" t="s">
        <v>5</v>
      </c>
      <c r="M39" s="1"/>
      <c r="N39" s="1"/>
      <c r="O39" s="1"/>
      <c r="P39" s="1"/>
      <c r="Q39" s="1"/>
      <c r="R39" s="1"/>
      <c r="S39" s="1"/>
      <c r="T39" s="1"/>
    </row>
    <row r="40" spans="1:20" ht="12.75">
      <c r="A40" s="2" t="s">
        <v>11</v>
      </c>
      <c r="B40" s="8">
        <f>PRODUCT(B3,0.7)</f>
        <v>227.50000000000003</v>
      </c>
      <c r="C40" s="2">
        <v>1</v>
      </c>
      <c r="D40" s="2">
        <v>3</v>
      </c>
      <c r="E40" s="2"/>
      <c r="F40" s="8">
        <f>PRODUCT(B3,0.8)</f>
        <v>260</v>
      </c>
      <c r="G40" s="2">
        <v>1</v>
      </c>
      <c r="H40" s="2">
        <v>3</v>
      </c>
      <c r="I40" s="2"/>
      <c r="J40" s="8">
        <f>PRODUCT(B3,0.9)</f>
        <v>292.5</v>
      </c>
      <c r="K40" s="2">
        <v>5</v>
      </c>
      <c r="L40" s="2">
        <v>5</v>
      </c>
      <c r="M40" s="2"/>
      <c r="N40" s="2"/>
      <c r="O40" s="2"/>
      <c r="P40" s="2"/>
      <c r="Q40" s="2"/>
      <c r="R40" s="2"/>
      <c r="S40" s="2"/>
      <c r="T40" s="2"/>
    </row>
    <row r="41" spans="1:20" ht="12.75">
      <c r="A41" s="2" t="s">
        <v>12</v>
      </c>
      <c r="B41" s="8">
        <f>PRODUCT(B3,0.7)</f>
        <v>227.50000000000003</v>
      </c>
      <c r="C41" s="2">
        <v>1</v>
      </c>
      <c r="D41" s="2">
        <v>3</v>
      </c>
      <c r="E41" s="2"/>
      <c r="F41" s="8">
        <f>PRODUCT(B3,0.8)</f>
        <v>260</v>
      </c>
      <c r="G41" s="2">
        <v>1</v>
      </c>
      <c r="H41" s="2">
        <v>3</v>
      </c>
      <c r="I41" s="2"/>
      <c r="J41" s="8">
        <f>PRODUCT(B3,0.95)</f>
        <v>308.75</v>
      </c>
      <c r="K41" s="2">
        <v>4</v>
      </c>
      <c r="L41" s="2">
        <v>3</v>
      </c>
      <c r="M41" s="2"/>
      <c r="N41" s="2"/>
      <c r="O41" s="2"/>
      <c r="P41" s="2"/>
      <c r="Q41" s="2"/>
      <c r="R41" s="2"/>
      <c r="S41" s="2"/>
      <c r="T41" s="2"/>
    </row>
    <row r="42" spans="1:20" ht="12.75">
      <c r="A42" s="2" t="s">
        <v>14</v>
      </c>
      <c r="B42" s="8">
        <f>PRODUCT(B3,0.75)</f>
        <v>243.75</v>
      </c>
      <c r="C42" s="2">
        <v>1</v>
      </c>
      <c r="D42" s="2">
        <v>3</v>
      </c>
      <c r="E42" s="2"/>
      <c r="F42" s="8">
        <f>PRODUCT(B3,0.9)</f>
        <v>292.5</v>
      </c>
      <c r="G42" s="2">
        <v>1</v>
      </c>
      <c r="H42" s="2">
        <v>4</v>
      </c>
      <c r="I42" s="2"/>
      <c r="J42" s="8">
        <f>PRODUCT(B3,0.95)</f>
        <v>308.75</v>
      </c>
      <c r="K42" s="2">
        <v>3</v>
      </c>
      <c r="L42" s="2">
        <v>4</v>
      </c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1" t="s">
        <v>27</v>
      </c>
      <c r="B44" s="1" t="s">
        <v>3</v>
      </c>
      <c r="C44" s="1" t="s">
        <v>4</v>
      </c>
      <c r="D44" s="1" t="s">
        <v>5</v>
      </c>
      <c r="E44" s="1"/>
      <c r="F44" s="1" t="s">
        <v>3</v>
      </c>
      <c r="G44" s="1" t="s">
        <v>4</v>
      </c>
      <c r="H44" s="1" t="s">
        <v>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2" t="s">
        <v>12</v>
      </c>
      <c r="B45" s="8">
        <f>PRODUCT(B3,0.75)</f>
        <v>243.75</v>
      </c>
      <c r="C45" s="2">
        <v>1</v>
      </c>
      <c r="D45" s="2">
        <v>4</v>
      </c>
      <c r="E45" s="2"/>
      <c r="F45" s="8">
        <f>PRODUCT(B3,0.85)</f>
        <v>276.25</v>
      </c>
      <c r="G45" s="2">
        <v>4</v>
      </c>
      <c r="H45" s="2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 t="s">
        <v>14</v>
      </c>
      <c r="B46" s="8" t="s">
        <v>28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2008-11-25T04:23:40Z</dcterms:created>
  <dcterms:modified xsi:type="dcterms:W3CDTF">2008-11-25T04:23:56Z</dcterms:modified>
  <cp:category/>
  <cp:version/>
  <cp:contentType/>
  <cp:contentStatus/>
</cp:coreProperties>
</file>